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24" i="1" l="1"/>
  <c r="O21" i="1"/>
  <c r="N24" i="1"/>
  <c r="N22" i="1"/>
  <c r="O16" i="1" l="1"/>
  <c r="O15" i="1"/>
  <c r="O14" i="1"/>
  <c r="O13" i="1"/>
  <c r="O17" i="1" s="1"/>
  <c r="AE17" i="1"/>
  <c r="AD17" i="1"/>
  <c r="AC17" i="1"/>
  <c r="AB17" i="1"/>
  <c r="AA17" i="1"/>
  <c r="Z17" i="1"/>
  <c r="Y17" i="1"/>
  <c r="X17" i="1"/>
  <c r="W17" i="1"/>
  <c r="V17" i="1"/>
  <c r="U17" i="1"/>
  <c r="T17" i="1"/>
  <c r="I22" i="1" s="1"/>
  <c r="S17" i="1"/>
  <c r="H22" i="1" s="1"/>
  <c r="R17" i="1"/>
  <c r="G22" i="1" s="1"/>
  <c r="Q17" i="1"/>
  <c r="F22" i="1" s="1"/>
  <c r="P17" i="1"/>
  <c r="E22" i="1" s="1"/>
  <c r="M17" i="1"/>
  <c r="L17" i="1"/>
  <c r="K17" i="1"/>
  <c r="J17" i="1"/>
  <c r="I17" i="1"/>
  <c r="N17" i="1" s="1"/>
  <c r="N21" i="1" s="1"/>
  <c r="H17" i="1"/>
  <c r="H21" i="1"/>
  <c r="H24" i="1" s="1"/>
  <c r="G17" i="1"/>
  <c r="G21" i="1"/>
  <c r="G24" i="1" s="1"/>
  <c r="F17" i="1"/>
  <c r="E17" i="1"/>
  <c r="E21" i="1" s="1"/>
  <c r="F21" i="1"/>
  <c r="L22" i="1" l="1"/>
  <c r="K21" i="1"/>
  <c r="L21" i="1"/>
  <c r="E24" i="1"/>
  <c r="L24" i="1" s="1"/>
  <c r="K22" i="1"/>
  <c r="F24" i="1"/>
  <c r="M22" i="1"/>
  <c r="D18" i="1"/>
  <c r="I21" i="1"/>
  <c r="M21" i="1" l="1"/>
  <c r="I24" i="1"/>
  <c r="M24" i="1" s="1"/>
  <c r="K24" i="1"/>
</calcChain>
</file>

<file path=xl/sharedStrings.xml><?xml version="1.0" encoding="utf-8"?>
<sst xmlns="http://schemas.openxmlformats.org/spreadsheetml/2006/main" count="93" uniqueCount="55">
  <si>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</si>
  <si>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</si>
  <si>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</si>
  <si>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</si>
  <si>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</si>
  <si>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</si>
  <si>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</si>
  <si>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</si>
  <si>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</si>
  <si>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</si>
  <si>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</si>
  <si>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</si>
  <si>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</si>
  <si>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</si>
  <si>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</si>
  <si>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</si>
  <si>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</si>
  <si>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</si>
  <si>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</si>
  <si>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</si>
  <si>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</si>
  <si>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</si>
  <si>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</si>
  <si>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</si>
  <si>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</si>
  <si>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</si>
  <si>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</si>
  <si>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</si>
  <si>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</si>
  <si>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</si>
  <si>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</si>
  <si>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</si>
  <si>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</si>
  <si>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Seurat</t>
  </si>
  <si>
    <t>Susanna Kauhanen</t>
  </si>
  <si>
    <t>Fera</t>
  </si>
  <si>
    <t>1.</t>
  </si>
  <si>
    <t>3.</t>
  </si>
  <si>
    <t>Virkiä</t>
  </si>
  <si>
    <t>12.</t>
  </si>
  <si>
    <t>7.</t>
  </si>
  <si>
    <t>ykköspesis</t>
  </si>
  <si>
    <t>superpesiskarsinta</t>
  </si>
  <si>
    <t>12.1.1974</t>
  </si>
  <si>
    <t>play off</t>
  </si>
  <si>
    <t>Fera = Fera, Rauma (1958)</t>
  </si>
  <si>
    <t>Virkiä = Lapuan Virkiä  (1907)</t>
  </si>
  <si>
    <t>ENSIMMÄISET</t>
  </si>
  <si>
    <t>Ottelu</t>
  </si>
  <si>
    <t>Lyöty juoksu</t>
  </si>
  <si>
    <t>Tuotu juoksu</t>
  </si>
  <si>
    <t>Kunnari</t>
  </si>
  <si>
    <t>suomensarja</t>
  </si>
  <si>
    <t>UPV</t>
  </si>
  <si>
    <t>UPV = Ulvilan Pesä-Veikot  (1957)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</si>
</sst>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4" borderId="11" xfId="0" applyFont="1" applyFill="1" applyBorder="1"/>
    <xf numFmtId="0" fontId="3" fillId="4" borderId="6" xfId="0" applyFont="1" applyFill="1" applyBorder="1"/>
    <xf numFmtId="0" fontId="1" fillId="4" borderId="6" xfId="0" applyFont="1" applyFill="1" applyBorder="1"/>
    <xf numFmtId="0" fontId="1" fillId="4" borderId="6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7" xfId="0" applyFont="1" applyFill="1" applyBorder="1"/>
    <xf numFmtId="0" fontId="3" fillId="4" borderId="8" xfId="0" applyFont="1" applyFill="1" applyBorder="1"/>
    <xf numFmtId="0" fontId="1" fillId="4" borderId="8" xfId="0" applyFont="1" applyFill="1" applyBorder="1"/>
    <xf numFmtId="0" fontId="1" fillId="4" borderId="8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8.425781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60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34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72">
        <v>1990</v>
      </c>
      <c r="C4" s="72"/>
      <c r="D4" s="73" t="s">
        <v>35</v>
      </c>
      <c r="E4" s="72"/>
      <c r="F4" s="74" t="s">
        <v>52</v>
      </c>
      <c r="G4" s="75"/>
      <c r="H4" s="76"/>
      <c r="I4" s="72"/>
      <c r="J4" s="72"/>
      <c r="K4" s="72"/>
      <c r="L4" s="72"/>
      <c r="M4" s="72"/>
      <c r="N4" s="77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72">
        <v>1991</v>
      </c>
      <c r="C5" s="72"/>
      <c r="D5" s="73" t="s">
        <v>35</v>
      </c>
      <c r="E5" s="72"/>
      <c r="F5" s="74" t="s">
        <v>52</v>
      </c>
      <c r="G5" s="75"/>
      <c r="H5" s="76"/>
      <c r="I5" s="72"/>
      <c r="J5" s="72"/>
      <c r="K5" s="72"/>
      <c r="L5" s="72"/>
      <c r="M5" s="72"/>
      <c r="N5" s="77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72">
        <v>1992</v>
      </c>
      <c r="C6" s="72"/>
      <c r="D6" s="73" t="s">
        <v>35</v>
      </c>
      <c r="E6" s="72"/>
      <c r="F6" s="74" t="s">
        <v>52</v>
      </c>
      <c r="G6" s="75"/>
      <c r="H6" s="76"/>
      <c r="I6" s="72"/>
      <c r="J6" s="72"/>
      <c r="K6" s="72"/>
      <c r="L6" s="72"/>
      <c r="M6" s="72"/>
      <c r="N6" s="77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72">
        <v>1993</v>
      </c>
      <c r="C7" s="72"/>
      <c r="D7" s="73" t="s">
        <v>35</v>
      </c>
      <c r="E7" s="72"/>
      <c r="F7" s="74" t="s">
        <v>52</v>
      </c>
      <c r="G7" s="75"/>
      <c r="H7" s="76"/>
      <c r="I7" s="72"/>
      <c r="J7" s="72"/>
      <c r="K7" s="72"/>
      <c r="L7" s="72"/>
      <c r="M7" s="72"/>
      <c r="N7" s="77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61">
        <v>1994</v>
      </c>
      <c r="C8" s="61"/>
      <c r="D8" s="62" t="s">
        <v>35</v>
      </c>
      <c r="E8" s="61"/>
      <c r="F8" s="63" t="s">
        <v>41</v>
      </c>
      <c r="G8" s="64"/>
      <c r="H8" s="65"/>
      <c r="I8" s="61"/>
      <c r="J8" s="61"/>
      <c r="K8" s="61"/>
      <c r="L8" s="61"/>
      <c r="M8" s="61"/>
      <c r="N8" s="66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61">
        <v>1995</v>
      </c>
      <c r="C9" s="61"/>
      <c r="D9" s="62" t="s">
        <v>35</v>
      </c>
      <c r="E9" s="61"/>
      <c r="F9" s="63" t="s">
        <v>41</v>
      </c>
      <c r="G9" s="64"/>
      <c r="H9" s="65"/>
      <c r="I9" s="61"/>
      <c r="J9" s="61"/>
      <c r="K9" s="61"/>
      <c r="L9" s="61"/>
      <c r="M9" s="61"/>
      <c r="N9" s="66"/>
      <c r="O9" s="25"/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61">
        <v>1996</v>
      </c>
      <c r="C10" s="61"/>
      <c r="D10" s="62" t="s">
        <v>35</v>
      </c>
      <c r="E10" s="61"/>
      <c r="F10" s="63" t="s">
        <v>41</v>
      </c>
      <c r="G10" s="64"/>
      <c r="H10" s="65"/>
      <c r="I10" s="61"/>
      <c r="J10" s="61"/>
      <c r="K10" s="61"/>
      <c r="L10" s="61"/>
      <c r="M10" s="61"/>
      <c r="N10" s="66"/>
      <c r="O10" s="25"/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61">
        <v>1997</v>
      </c>
      <c r="C11" s="61"/>
      <c r="D11" s="62" t="s">
        <v>53</v>
      </c>
      <c r="E11" s="61"/>
      <c r="F11" s="63" t="s">
        <v>41</v>
      </c>
      <c r="G11" s="64"/>
      <c r="H11" s="65"/>
      <c r="I11" s="61"/>
      <c r="J11" s="61"/>
      <c r="K11" s="61"/>
      <c r="L11" s="61"/>
      <c r="M11" s="61"/>
      <c r="N11" s="66"/>
      <c r="O11" s="36"/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1">
        <v>1998</v>
      </c>
      <c r="C12" s="61"/>
      <c r="D12" s="62" t="s">
        <v>35</v>
      </c>
      <c r="E12" s="61"/>
      <c r="F12" s="63" t="s">
        <v>41</v>
      </c>
      <c r="G12" s="64"/>
      <c r="H12" s="65"/>
      <c r="I12" s="61"/>
      <c r="J12" s="61"/>
      <c r="K12" s="61"/>
      <c r="L12" s="61"/>
      <c r="M12" s="66"/>
      <c r="N12" s="66"/>
      <c r="O12" s="25"/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67" t="s">
        <v>42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1999</v>
      </c>
      <c r="C13" s="27" t="s">
        <v>39</v>
      </c>
      <c r="D13" s="28" t="s">
        <v>35</v>
      </c>
      <c r="E13" s="27">
        <v>22</v>
      </c>
      <c r="F13" s="27">
        <v>2</v>
      </c>
      <c r="G13" s="27">
        <v>5</v>
      </c>
      <c r="H13" s="27">
        <v>13</v>
      </c>
      <c r="I13" s="27">
        <v>75</v>
      </c>
      <c r="J13" s="27">
        <v>22</v>
      </c>
      <c r="K13" s="27">
        <v>25</v>
      </c>
      <c r="L13" s="27">
        <v>21</v>
      </c>
      <c r="M13" s="27">
        <v>7</v>
      </c>
      <c r="N13" s="29">
        <v>0.52900000000000003</v>
      </c>
      <c r="O13" s="25">
        <f>PRODUCT(I13/N13)</f>
        <v>141.77693761814743</v>
      </c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2000</v>
      </c>
      <c r="C14" s="27" t="s">
        <v>40</v>
      </c>
      <c r="D14" s="28" t="s">
        <v>38</v>
      </c>
      <c r="E14" s="27">
        <v>22</v>
      </c>
      <c r="F14" s="27">
        <v>0</v>
      </c>
      <c r="G14" s="27">
        <v>11</v>
      </c>
      <c r="H14" s="27">
        <v>8</v>
      </c>
      <c r="I14" s="27">
        <v>70</v>
      </c>
      <c r="J14" s="27">
        <v>19</v>
      </c>
      <c r="K14" s="27">
        <v>20</v>
      </c>
      <c r="L14" s="27">
        <v>20</v>
      </c>
      <c r="M14" s="27">
        <v>11</v>
      </c>
      <c r="N14" s="29">
        <v>0.48299999999999998</v>
      </c>
      <c r="O14" s="25">
        <f>PRODUCT(I14/N14)</f>
        <v>144.92753623188406</v>
      </c>
      <c r="P14" s="27">
        <v>3</v>
      </c>
      <c r="Q14" s="27">
        <v>0</v>
      </c>
      <c r="R14" s="27">
        <v>0</v>
      </c>
      <c r="S14" s="27">
        <v>0</v>
      </c>
      <c r="T14" s="27">
        <v>7</v>
      </c>
      <c r="U14" s="30"/>
      <c r="V14" s="30"/>
      <c r="W14" s="30"/>
      <c r="X14" s="30"/>
      <c r="Y14" s="30"/>
      <c r="Z14" s="27"/>
      <c r="AA14" s="27"/>
      <c r="AB14" s="27"/>
      <c r="AC14" s="27"/>
      <c r="AD14" s="27"/>
      <c r="AE14" s="27"/>
      <c r="AF14" s="14" t="s">
        <v>44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7">
        <v>2001</v>
      </c>
      <c r="C15" s="27" t="s">
        <v>36</v>
      </c>
      <c r="D15" s="28" t="s">
        <v>38</v>
      </c>
      <c r="E15" s="27">
        <v>24</v>
      </c>
      <c r="F15" s="27">
        <v>1</v>
      </c>
      <c r="G15" s="27">
        <v>10</v>
      </c>
      <c r="H15" s="27">
        <v>12</v>
      </c>
      <c r="I15" s="27">
        <v>71</v>
      </c>
      <c r="J15" s="27">
        <v>19</v>
      </c>
      <c r="K15" s="27">
        <v>16</v>
      </c>
      <c r="L15" s="27">
        <v>25</v>
      </c>
      <c r="M15" s="27">
        <v>11</v>
      </c>
      <c r="N15" s="29">
        <v>0.55500000000000005</v>
      </c>
      <c r="O15" s="25">
        <f>PRODUCT(I15/N15)</f>
        <v>127.92792792792791</v>
      </c>
      <c r="P15" s="27">
        <v>9</v>
      </c>
      <c r="Q15" s="27">
        <v>0</v>
      </c>
      <c r="R15" s="27">
        <v>3</v>
      </c>
      <c r="S15" s="27">
        <v>4</v>
      </c>
      <c r="T15" s="27">
        <v>30</v>
      </c>
      <c r="U15" s="30"/>
      <c r="V15" s="30"/>
      <c r="W15" s="30"/>
      <c r="X15" s="30"/>
      <c r="Y15" s="30"/>
      <c r="Z15" s="27"/>
      <c r="AA15" s="27"/>
      <c r="AB15" s="27"/>
      <c r="AC15" s="27">
        <v>1</v>
      </c>
      <c r="AD15" s="27"/>
      <c r="AE15" s="27"/>
      <c r="AF15" s="14" t="s">
        <v>44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7">
        <v>2002</v>
      </c>
      <c r="C16" s="27" t="s">
        <v>37</v>
      </c>
      <c r="D16" s="28" t="s">
        <v>38</v>
      </c>
      <c r="E16" s="27">
        <v>22</v>
      </c>
      <c r="F16" s="27">
        <v>0</v>
      </c>
      <c r="G16" s="27">
        <v>7</v>
      </c>
      <c r="H16" s="27">
        <v>2</v>
      </c>
      <c r="I16" s="27">
        <v>51</v>
      </c>
      <c r="J16" s="27">
        <v>19</v>
      </c>
      <c r="K16" s="27">
        <v>7</v>
      </c>
      <c r="L16" s="27">
        <v>18</v>
      </c>
      <c r="M16" s="27">
        <v>7</v>
      </c>
      <c r="N16" s="29">
        <v>0.52</v>
      </c>
      <c r="O16" s="68">
        <f>PRODUCT(I16/N16)</f>
        <v>98.07692307692308</v>
      </c>
      <c r="P16" s="27">
        <v>10</v>
      </c>
      <c r="Q16" s="27">
        <v>0</v>
      </c>
      <c r="R16" s="27">
        <v>1</v>
      </c>
      <c r="S16" s="27">
        <v>0</v>
      </c>
      <c r="T16" s="27">
        <v>23</v>
      </c>
      <c r="U16" s="30"/>
      <c r="V16" s="30"/>
      <c r="W16" s="30"/>
      <c r="X16" s="30"/>
      <c r="Y16" s="30"/>
      <c r="Z16" s="27"/>
      <c r="AA16" s="27"/>
      <c r="AB16" s="27"/>
      <c r="AC16" s="27"/>
      <c r="AD16" s="27"/>
      <c r="AE16" s="27">
        <v>1</v>
      </c>
      <c r="AF16" s="14" t="s">
        <v>44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7" t="s">
        <v>9</v>
      </c>
      <c r="C17" s="18"/>
      <c r="D17" s="16"/>
      <c r="E17" s="19">
        <f t="shared" ref="E17:M17" si="0">SUM(E12:E16)</f>
        <v>90</v>
      </c>
      <c r="F17" s="19">
        <f t="shared" si="0"/>
        <v>3</v>
      </c>
      <c r="G17" s="19">
        <f t="shared" si="0"/>
        <v>33</v>
      </c>
      <c r="H17" s="19">
        <f t="shared" si="0"/>
        <v>35</v>
      </c>
      <c r="I17" s="19">
        <f t="shared" si="0"/>
        <v>267</v>
      </c>
      <c r="J17" s="19">
        <f t="shared" si="0"/>
        <v>79</v>
      </c>
      <c r="K17" s="19">
        <f t="shared" si="0"/>
        <v>68</v>
      </c>
      <c r="L17" s="19">
        <f t="shared" si="0"/>
        <v>84</v>
      </c>
      <c r="M17" s="19">
        <f t="shared" si="0"/>
        <v>36</v>
      </c>
      <c r="N17" s="31">
        <f>PRODUCT(I17/O17)</f>
        <v>0.52076291000865227</v>
      </c>
      <c r="O17" s="69">
        <f>SUM(O13:O16)</f>
        <v>512.70932485488242</v>
      </c>
      <c r="P17" s="19">
        <f t="shared" ref="P17:AE17" si="1">SUM(P12:P16)</f>
        <v>22</v>
      </c>
      <c r="Q17" s="19">
        <f t="shared" si="1"/>
        <v>0</v>
      </c>
      <c r="R17" s="19">
        <f t="shared" si="1"/>
        <v>4</v>
      </c>
      <c r="S17" s="19">
        <f t="shared" si="1"/>
        <v>4</v>
      </c>
      <c r="T17" s="19">
        <f t="shared" si="1"/>
        <v>60</v>
      </c>
      <c r="U17" s="19">
        <f t="shared" si="1"/>
        <v>0</v>
      </c>
      <c r="V17" s="19">
        <f t="shared" si="1"/>
        <v>0</v>
      </c>
      <c r="W17" s="19">
        <f t="shared" si="1"/>
        <v>0</v>
      </c>
      <c r="X17" s="19">
        <f t="shared" si="1"/>
        <v>0</v>
      </c>
      <c r="Y17" s="19">
        <f t="shared" si="1"/>
        <v>0</v>
      </c>
      <c r="Z17" s="19">
        <f t="shared" si="1"/>
        <v>0</v>
      </c>
      <c r="AA17" s="19">
        <f t="shared" si="1"/>
        <v>0</v>
      </c>
      <c r="AB17" s="19">
        <f t="shared" si="1"/>
        <v>0</v>
      </c>
      <c r="AC17" s="19">
        <f t="shared" si="1"/>
        <v>1</v>
      </c>
      <c r="AD17" s="19">
        <f t="shared" si="1"/>
        <v>0</v>
      </c>
      <c r="AE17" s="19">
        <f t="shared" si="1"/>
        <v>1</v>
      </c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8" t="s">
        <v>2</v>
      </c>
      <c r="C18" s="32"/>
      <c r="D18" s="33">
        <f>SUM(F17:H17)+((I17-F17-G17)/3)+(E17/3)+(Z17*25)+(AA17*25)+(AB17*10)+(AC17*25)+(AD17*20)+(AE17*15)</f>
        <v>218</v>
      </c>
      <c r="E18" s="1"/>
      <c r="F18" s="1"/>
      <c r="G18" s="1"/>
      <c r="H18" s="1"/>
      <c r="I18" s="1"/>
      <c r="J18" s="1"/>
      <c r="K18" s="1"/>
      <c r="L18" s="1"/>
      <c r="M18" s="1"/>
      <c r="N18" s="34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25"/>
      <c r="AC18" s="1"/>
      <c r="AD18" s="35"/>
      <c r="AE18" s="1"/>
      <c r="AF18" s="1"/>
      <c r="AG18" s="24"/>
      <c r="AH18" s="9"/>
      <c r="AI18" s="9"/>
      <c r="AJ18" s="9"/>
      <c r="AK18" s="9"/>
      <c r="AL18" s="9"/>
    </row>
    <row r="19" spans="1:38" s="10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4"/>
      <c r="O19" s="36"/>
      <c r="P19" s="1"/>
      <c r="Q19" s="37"/>
      <c r="R19" s="1"/>
      <c r="S19" s="1"/>
      <c r="T19" s="1"/>
      <c r="U19" s="1"/>
      <c r="V19" s="1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23" t="s">
        <v>16</v>
      </c>
      <c r="C20" s="39"/>
      <c r="D20" s="39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25</v>
      </c>
      <c r="L20" s="19" t="s">
        <v>26</v>
      </c>
      <c r="M20" s="19" t="s">
        <v>27</v>
      </c>
      <c r="N20" s="19" t="s">
        <v>21</v>
      </c>
      <c r="O20" s="37"/>
      <c r="P20" s="40" t="s">
        <v>47</v>
      </c>
      <c r="Q20" s="13"/>
      <c r="R20" s="13"/>
      <c r="S20" s="13"/>
      <c r="T20" s="70"/>
      <c r="U20" s="70"/>
      <c r="V20" s="70"/>
      <c r="W20" s="70"/>
      <c r="X20" s="70"/>
      <c r="Y20" s="13"/>
      <c r="Z20" s="13"/>
      <c r="AA20" s="13"/>
      <c r="AB20" s="13"/>
      <c r="AC20" s="13"/>
      <c r="AD20" s="13"/>
      <c r="AE20" s="13"/>
      <c r="AF20" s="7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0" t="s">
        <v>17</v>
      </c>
      <c r="C21" s="13"/>
      <c r="D21" s="41"/>
      <c r="E21" s="27">
        <f>PRODUCT(E17)</f>
        <v>90</v>
      </c>
      <c r="F21" s="27">
        <f>PRODUCT(F17)</f>
        <v>3</v>
      </c>
      <c r="G21" s="27">
        <f>PRODUCT(G17)</f>
        <v>33</v>
      </c>
      <c r="H21" s="27">
        <f>PRODUCT(H17)</f>
        <v>35</v>
      </c>
      <c r="I21" s="27">
        <f>PRODUCT(I17)</f>
        <v>267</v>
      </c>
      <c r="J21" s="1"/>
      <c r="K21" s="42">
        <f>PRODUCT((F21+G21)/E21)</f>
        <v>0.4</v>
      </c>
      <c r="L21" s="42">
        <f>PRODUCT(H21/E21)</f>
        <v>0.3888888888888889</v>
      </c>
      <c r="M21" s="42">
        <f>PRODUCT(I21/E21)</f>
        <v>2.9666666666666668</v>
      </c>
      <c r="N21" s="29">
        <f>PRODUCT(N17)</f>
        <v>0.52076291000865227</v>
      </c>
      <c r="O21" s="37">
        <f>PRODUCT(O17)</f>
        <v>512.70932485488242</v>
      </c>
      <c r="P21" s="78" t="s">
        <v>48</v>
      </c>
      <c r="Q21" s="79"/>
      <c r="R21" s="79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1"/>
      <c r="AE21" s="81"/>
      <c r="AF21" s="82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3" t="s">
        <v>18</v>
      </c>
      <c r="C22" s="44"/>
      <c r="D22" s="45"/>
      <c r="E22" s="27">
        <f>PRODUCT(P17)</f>
        <v>22</v>
      </c>
      <c r="F22" s="27">
        <f>PRODUCT(Q17)</f>
        <v>0</v>
      </c>
      <c r="G22" s="27">
        <f>PRODUCT(R17)</f>
        <v>4</v>
      </c>
      <c r="H22" s="27">
        <f>PRODUCT(S17)</f>
        <v>4</v>
      </c>
      <c r="I22" s="27">
        <f>PRODUCT(T17)</f>
        <v>60</v>
      </c>
      <c r="J22" s="1"/>
      <c r="K22" s="42">
        <f>PRODUCT((F22+G22)/E22)</f>
        <v>0.18181818181818182</v>
      </c>
      <c r="L22" s="42">
        <f>PRODUCT(H22/E22)</f>
        <v>0.18181818181818182</v>
      </c>
      <c r="M22" s="42">
        <f>PRODUCT(I22/E22)</f>
        <v>2.7272727272727271</v>
      </c>
      <c r="N22" s="29">
        <f>PRODUCT(I22/O22)</f>
        <v>0.55555555555555558</v>
      </c>
      <c r="O22" s="37">
        <v>108</v>
      </c>
      <c r="P22" s="83" t="s">
        <v>49</v>
      </c>
      <c r="Q22" s="84"/>
      <c r="R22" s="84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6"/>
      <c r="AE22" s="86"/>
      <c r="AF22" s="87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46" t="s">
        <v>19</v>
      </c>
      <c r="C23" s="47"/>
      <c r="D23" s="48"/>
      <c r="E23" s="30"/>
      <c r="F23" s="30"/>
      <c r="G23" s="30"/>
      <c r="H23" s="30"/>
      <c r="I23" s="30"/>
      <c r="J23" s="1"/>
      <c r="K23" s="49"/>
      <c r="L23" s="49"/>
      <c r="M23" s="49"/>
      <c r="N23" s="50"/>
      <c r="O23" s="37">
        <v>0</v>
      </c>
      <c r="P23" s="83" t="s">
        <v>50</v>
      </c>
      <c r="Q23" s="84"/>
      <c r="R23" s="84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6"/>
      <c r="AE23" s="86"/>
      <c r="AF23" s="87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51" t="s">
        <v>20</v>
      </c>
      <c r="C24" s="52"/>
      <c r="D24" s="53"/>
      <c r="E24" s="19">
        <f>SUM(E21:E23)</f>
        <v>112</v>
      </c>
      <c r="F24" s="19">
        <f>SUM(F21:F23)</f>
        <v>3</v>
      </c>
      <c r="G24" s="19">
        <f>SUM(G21:G23)</f>
        <v>37</v>
      </c>
      <c r="H24" s="19">
        <f>SUM(H21:H23)</f>
        <v>39</v>
      </c>
      <c r="I24" s="19">
        <f>SUM(I21:I23)</f>
        <v>327</v>
      </c>
      <c r="J24" s="1"/>
      <c r="K24" s="54">
        <f>PRODUCT((F24+G24)/E24)</f>
        <v>0.35714285714285715</v>
      </c>
      <c r="L24" s="54">
        <f>PRODUCT(H24/E24)</f>
        <v>0.3482142857142857</v>
      </c>
      <c r="M24" s="54">
        <f>PRODUCT(I24/E24)</f>
        <v>2.9196428571428572</v>
      </c>
      <c r="N24" s="31">
        <f>PRODUCT(I24/O24)</f>
        <v>0.52681663849089166</v>
      </c>
      <c r="O24" s="37">
        <f>SUM(O21:O23)</f>
        <v>620.70932485488242</v>
      </c>
      <c r="P24" s="88" t="s">
        <v>51</v>
      </c>
      <c r="Q24" s="89"/>
      <c r="R24" s="89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1"/>
      <c r="AE24" s="91"/>
      <c r="AF24" s="92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35"/>
      <c r="C25" s="35"/>
      <c r="D25" s="35"/>
      <c r="E25" s="35"/>
      <c r="F25" s="35"/>
      <c r="G25" s="35"/>
      <c r="H25" s="35"/>
      <c r="I25" s="35"/>
      <c r="J25" s="1"/>
      <c r="K25" s="35"/>
      <c r="L25" s="35"/>
      <c r="M25" s="35"/>
      <c r="N25" s="34"/>
      <c r="O25" s="25"/>
      <c r="P25" s="1"/>
      <c r="Q25" s="37"/>
      <c r="R25" s="1"/>
      <c r="S25" s="1"/>
      <c r="T25" s="25"/>
      <c r="U25" s="25"/>
      <c r="V25" s="55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 t="s">
        <v>33</v>
      </c>
      <c r="C26" s="1"/>
      <c r="D26" s="1" t="s">
        <v>45</v>
      </c>
      <c r="E26" s="37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55"/>
      <c r="W26" s="1"/>
      <c r="X26" s="1"/>
      <c r="Y26" s="1"/>
      <c r="Z26" s="1"/>
      <c r="AA26" s="1"/>
      <c r="AB26" s="1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 t="s">
        <v>54</v>
      </c>
      <c r="E27" s="37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55"/>
      <c r="W27" s="1"/>
      <c r="X27" s="1"/>
      <c r="Y27" s="1"/>
      <c r="Z27" s="1"/>
      <c r="AA27" s="1"/>
      <c r="AB27" s="1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 t="s">
        <v>46</v>
      </c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55"/>
      <c r="W28" s="1"/>
      <c r="X28" s="1"/>
      <c r="Y28" s="1"/>
      <c r="Z28" s="1"/>
      <c r="AA28" s="1"/>
      <c r="AB28" s="1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55"/>
      <c r="W29" s="1"/>
      <c r="X29" s="1"/>
      <c r="Y29" s="1"/>
      <c r="Z29" s="1"/>
      <c r="AA29" s="1"/>
      <c r="AB29" s="1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5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37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7"/>
      <c r="R32" s="1"/>
      <c r="S32" s="1"/>
      <c r="T32" s="25"/>
      <c r="U32" s="25"/>
      <c r="V32" s="5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37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37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37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1"/>
      <c r="Q36" s="37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37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37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37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37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37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37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56"/>
      <c r="O43" s="25"/>
      <c r="P43" s="1"/>
      <c r="Q43" s="37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56"/>
      <c r="O44" s="25"/>
      <c r="P44" s="1"/>
      <c r="Q44" s="37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6"/>
      <c r="N45" s="56"/>
      <c r="O45" s="25"/>
      <c r="P45" s="1"/>
      <c r="Q45" s="37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6"/>
      <c r="N46" s="56"/>
      <c r="O46" s="25"/>
      <c r="P46" s="1"/>
      <c r="Q46" s="37"/>
      <c r="R46" s="1"/>
      <c r="S46" s="25"/>
      <c r="T46" s="25"/>
      <c r="U46" s="25"/>
      <c r="V46" s="2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s="57" customFormat="1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56"/>
      <c r="O47" s="25"/>
      <c r="P47" s="1"/>
      <c r="Q47" s="37"/>
      <c r="R47" s="1"/>
      <c r="S47" s="25"/>
      <c r="T47" s="25"/>
      <c r="U47" s="25"/>
      <c r="V47" s="25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s="57" customFormat="1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6"/>
      <c r="N48" s="56"/>
      <c r="O48" s="25"/>
      <c r="P48" s="1"/>
      <c r="Q48" s="37"/>
      <c r="R48" s="1"/>
      <c r="S48" s="25"/>
      <c r="T48" s="25"/>
      <c r="U48" s="25"/>
      <c r="V48" s="25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55"/>
      <c r="W49" s="1"/>
      <c r="X49" s="1"/>
      <c r="Y49" s="1"/>
      <c r="Z49" s="1"/>
      <c r="AA49" s="1"/>
      <c r="AB49" s="25"/>
      <c r="AC49" s="1"/>
      <c r="AD49" s="1"/>
      <c r="AE49" s="1"/>
      <c r="AF49" s="38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55"/>
      <c r="W50" s="1"/>
      <c r="X50" s="1"/>
      <c r="Y50" s="1"/>
      <c r="Z50" s="1"/>
      <c r="AA50" s="1"/>
      <c r="AB50" s="25"/>
      <c r="AC50" s="1"/>
      <c r="AD50" s="1"/>
      <c r="AE50" s="1"/>
      <c r="AF50" s="3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2021-04-03T12:44:24Z</dcterms:modified>
</cp:coreProperties>
</file>